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. K - RELATORIO FINANCEIRO\"/>
    </mc:Choice>
  </mc:AlternateContent>
  <xr:revisionPtr revIDLastSave="0" documentId="8_{0EBE3FB5-2447-4761-9184-7FC4E0CD9D84}" xr6:coauthVersionLast="47" xr6:coauthVersionMax="47" xr10:uidLastSave="{00000000-0000-0000-0000-000000000000}"/>
  <bookViews>
    <workbookView xWindow="-108" yWindow="-108" windowWidth="23256" windowHeight="12456" xr2:uid="{B6251446-BB96-4B7A-8D68-6AA104A284A3}"/>
  </bookViews>
  <sheets>
    <sheet name="10.2022" sheetId="1" r:id="rId1"/>
  </sheets>
  <definedNames>
    <definedName name="_xlnm.Print_Area" localSheetId="0">'10.2022'!$A$1:$B$142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4" i="1" l="1"/>
  <c r="B102" i="1"/>
  <c r="B96" i="1"/>
  <c r="B82" i="1"/>
  <c r="B81" i="1"/>
  <c r="B79" i="1"/>
  <c r="B77" i="1"/>
  <c r="B89" i="1" s="1"/>
  <c r="B97" i="1" s="1"/>
  <c r="B73" i="1"/>
  <c r="B72" i="1"/>
  <c r="B70" i="1"/>
  <c r="B60" i="1"/>
  <c r="B53" i="1"/>
  <c r="B50" i="1"/>
  <c r="B35" i="1"/>
  <c r="B118" i="1" s="1"/>
  <c r="C118" i="1" s="1"/>
</calcChain>
</file>

<file path=xl/sharedStrings.xml><?xml version="1.0" encoding="utf-8"?>
<sst xmlns="http://schemas.openxmlformats.org/spreadsheetml/2006/main" count="111" uniqueCount="94">
  <si>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</si>
  <si>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</si>
  <si>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</si>
  <si>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t>CNPJ: 02.529.964/0001-57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</si>
  <si>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</si>
  <si>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</si>
  <si>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</si>
  <si>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</si>
  <si>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</si>
  <si>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</si>
  <si>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</si>
  <si>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PREVISÃO DE REPASSE MENSAL DO CONTRATO DE GESTÃO/ADITIVO - INVESTIMENTO :</t>
  </si>
  <si>
    <t>Relatório Financeiro Mensal</t>
  </si>
  <si>
    <t>Em Reais</t>
  </si>
  <si>
    <t>Competência: OUTUBRO /2022</t>
  </si>
  <si>
    <t xml:space="preserve">1. SALDO BANCÁRIO ANTERIOR  </t>
  </si>
  <si>
    <t>1.1 Caixa</t>
  </si>
  <si>
    <t>1.2 Banco conta movimento  (DETALHAR NÚMERO DA CONTA E FINALIDADE -SE CUSTEIO OU INVESTIMENTO)</t>
  </si>
  <si>
    <t>C.E.F AG:0012   C/C 6563-3</t>
  </si>
  <si>
    <t>SANTANDER AG:3466 C/C 13006032-8</t>
  </si>
  <si>
    <t>SANTANDER  AG:3466 C/C 13007394-2</t>
  </si>
  <si>
    <t>1.3 Aplicações financeiras  (DETALHAR NÚMERO DA CONTA E FINALIDADE -SE CUSTEIO OU INVESTIMENTO)</t>
  </si>
  <si>
    <t>SANTANDER  AG:3466 C/C 13007394-2 CDB FUNDO RESCISÓRIO 3%</t>
  </si>
  <si>
    <t>C.E.F AG:0012   C/P 54464-4 - APLIC POUPANÇA</t>
  </si>
  <si>
    <t>SALDO ANTERIOR (1= 1.1 + 1.2 + 1.3)</t>
  </si>
  <si>
    <t>2.ENTRADAS DE RECURSOS FINANCEIROS</t>
  </si>
  <si>
    <t>2.1 Repasse - CUSTEIO  (C.E.F AG:0012   C/C 6563-3)</t>
  </si>
  <si>
    <t>2.2 Repasse - INVESTIMENTO (C.E.F AG:0012 C/C 6563-3)</t>
  </si>
  <si>
    <t>2.3 Rendimento sobre Aplicação Financeiras - CUSTEIO (DETALHAR NÚMERO DA CONTA)</t>
  </si>
  <si>
    <t>2.4 Rendimento sobre Aplicação Financeiras - INVESTIMENTO (DETALHAR NÚMERO DA CONTA)</t>
  </si>
  <si>
    <t>C.E.F AG:0012   C/C 6640-0</t>
  </si>
  <si>
    <t>2.5 Outras entradas (ex: convênio, doações - especificar)</t>
  </si>
  <si>
    <t>Emprestimos</t>
  </si>
  <si>
    <t>Aporte para Caixa</t>
  </si>
  <si>
    <t>TOTAL DE ENTRADAS (2= 2.1 + 2.2 + 2.3 + 2.4 + 2.5)</t>
  </si>
  <si>
    <t>3. RESGATE APLICAÇÃO FINANCEIRA</t>
  </si>
  <si>
    <t>3.1 Resgate Aplicação - CUSTEIO  (DETALHAR NÚMERO DA CONTA)</t>
  </si>
  <si>
    <t xml:space="preserve">C.E.F AG:0012   C/C 6563-3 </t>
  </si>
  <si>
    <t>C.E.F AG:0012   C/C 6563-3 - APLIC POUPANÇA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</si>
  <si>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</si>
  <si>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</si>
  <si>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</si>
  <si>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</si>
  <si>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 CE.F AG:0012   C/C 6640-0 CUSTEIO</t>
  </si>
  <si>
    <t>SANTANDER AG:3466 C/C 13006032-8 MATRIZ</t>
  </si>
  <si>
    <t>SANTANDER  AG:3466 C/C 13007394-2 FILLIAL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</si>
  <si>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</si>
  <si>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</si>
  <si>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</si>
  <si>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</si>
  <si>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</si>
  <si>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</si>
  <si>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</si>
  <si>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</si>
  <si>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</si>
  <si>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</si>
  <si>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</si>
  <si>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</si>
  <si>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</si>
  <si>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</si>
  <si>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</si>
  <si>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</si>
  <si>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Encargos Sobre Rescisão Trabalhista</t>
  </si>
  <si>
    <t>Alugueis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</si>
  <si>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</si>
  <si>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</si>
  <si>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</si>
  <si>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</si>
  <si>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</si>
  <si>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</si>
  <si>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</si>
  <si>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</si>
  <si>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</si>
  <si>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</si>
  <si>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</si>
  <si>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</si>
  <si>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31/10/2022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</si>
  <si>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</si>
  <si>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</si>
  <si>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</si>
  <si>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>C.E.F AG:0012   C/C 6563-3 CUSTEIO</t>
  </si>
  <si>
    <t>SANTANDER AG:3466 C/C 13006032-8 CUSTEIO</t>
  </si>
  <si>
    <t>SANTANDER  AG:3466 C/C 13007394-2 CUSTEIO</t>
  </si>
  <si>
    <t>C.E.F AG:0012   C/C 54464-4 - APLIC POUPANÇA CUSTEIO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</si>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</sst>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1"/>
      <name val="Calibri"/>
      <family val="2"/>
    </font>
    <font>
      <b/>
      <sz val="11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8" fillId="3" borderId="1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5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0" fillId="0" borderId="1" xfId="0" applyNumberFormat="1" applyBorder="1"/>
    <xf numFmtId="4" fontId="10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0" fillId="3" borderId="0" xfId="0" applyFill="1"/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" fontId="8" fillId="7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0" fillId="0" borderId="0" xfId="0" applyNumberFormat="1"/>
    <xf numFmtId="0" fontId="4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9" fillId="6" borderId="1" xfId="0" applyNumberFormat="1" applyFont="1" applyFill="1" applyBorder="1" applyAlignment="1">
      <alignment vertical="center" shrinkToFit="1"/>
    </xf>
    <xf numFmtId="4" fontId="7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9" fillId="6" borderId="1" xfId="0" applyFont="1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2873798</xdr:colOff>
      <xdr:row>0</xdr:row>
      <xdr:rowOff>1507702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D93EB2-4DA5-49CF-BEDA-070948E4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248689" cy="1507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3D72-8A61-418F-AE6A-4C72FA010994}">
  <sheetPr>
    <tabColor rgb="FF00B050"/>
    <pageSetUpPr fitToPage="1"/>
  </sheetPr>
  <dimension ref="A1:C140"/>
  <sheetViews>
    <sheetView tabSelected="1" view="pageBreakPreview" topLeftCell="A99" zoomScale="90" zoomScaleNormal="90" zoomScaleSheetLayoutView="90" workbookViewId="0">
      <selection activeCell="B123" sqref="B123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19.6640625" style="2" customWidth="1"/>
  </cols>
  <sheetData>
    <row r="1" spans="1:2" ht="121.5" customHeight="1" x14ac:dyDescent="0.3">
      <c r="A1" s="1"/>
      <c r="B1" s="1"/>
    </row>
    <row r="2" spans="1:2" customFormat="1" x14ac:dyDescent="0.3">
      <c r="A2" s="3" t="s">
        <v>0</v>
      </c>
      <c r="B2" s="3"/>
    </row>
    <row r="3" spans="1:2" customFormat="1" x14ac:dyDescent="0.3">
      <c r="A3" s="3"/>
      <c r="B3" s="3"/>
    </row>
    <row r="4" spans="1:2" customFormat="1" x14ac:dyDescent="0.3">
      <c r="A4" s="3"/>
      <c r="B4" s="3"/>
    </row>
    <row r="5" spans="1:2" customFormat="1" x14ac:dyDescent="0.3">
      <c r="A5" s="3"/>
      <c r="B5" s="3"/>
    </row>
    <row r="6" spans="1:2" customFormat="1" x14ac:dyDescent="0.3">
      <c r="A6" s="3"/>
      <c r="B6" s="3"/>
    </row>
    <row r="7" spans="1:2" customFormat="1" x14ac:dyDescent="0.3">
      <c r="A7" s="3"/>
      <c r="B7" s="3"/>
    </row>
    <row r="8" spans="1:2" customFormat="1" ht="23.25" customHeight="1" x14ac:dyDescent="0.3">
      <c r="A8" s="4" t="s">
        <v>1</v>
      </c>
      <c r="B8" s="4"/>
    </row>
    <row r="9" spans="1:2" customFormat="1" ht="32.25" customHeight="1" x14ac:dyDescent="0.3">
      <c r="A9" s="4"/>
      <c r="B9" s="4"/>
    </row>
    <row r="10" spans="1:2" customFormat="1" x14ac:dyDescent="0.3">
      <c r="A10" s="5" t="s">
        <v>2</v>
      </c>
      <c r="B10" s="5"/>
    </row>
    <row r="11" spans="1:2" customFormat="1" x14ac:dyDescent="0.3">
      <c r="A11" s="6" t="s">
        <v>3</v>
      </c>
      <c r="B11" s="7"/>
    </row>
    <row r="12" spans="1:2" customFormat="1" x14ac:dyDescent="0.3">
      <c r="A12" s="8" t="s">
        <v>4</v>
      </c>
      <c r="B12" s="8"/>
    </row>
    <row r="13" spans="1:2" customFormat="1" x14ac:dyDescent="0.3">
      <c r="A13" s="9" t="s">
        <v>5</v>
      </c>
      <c r="B13" s="7"/>
    </row>
    <row r="14" spans="1:2" customFormat="1" x14ac:dyDescent="0.3">
      <c r="A14" s="8" t="s">
        <v>6</v>
      </c>
      <c r="B14" s="8"/>
    </row>
    <row r="15" spans="1:2" customFormat="1" x14ac:dyDescent="0.3">
      <c r="A15" s="9" t="s">
        <v>7</v>
      </c>
      <c r="B15" s="7"/>
    </row>
    <row r="16" spans="1:2" customFormat="1" x14ac:dyDescent="0.3">
      <c r="A16" s="9" t="s">
        <v>8</v>
      </c>
      <c r="B16" s="9"/>
    </row>
    <row r="17" spans="1:3" x14ac:dyDescent="0.3">
      <c r="A17" s="8" t="s">
        <v>9</v>
      </c>
      <c r="B17" s="8"/>
      <c r="C17"/>
    </row>
    <row r="18" spans="1:3" x14ac:dyDescent="0.3">
      <c r="A18" s="9"/>
      <c r="B18" s="7"/>
      <c r="C18"/>
    </row>
    <row r="19" spans="1:3" s="12" customFormat="1" x14ac:dyDescent="0.3">
      <c r="A19" s="10" t="s">
        <v>10</v>
      </c>
      <c r="B19" s="11"/>
    </row>
    <row r="20" spans="1:3" s="12" customFormat="1" x14ac:dyDescent="0.3">
      <c r="A20" s="10" t="s">
        <v>11</v>
      </c>
      <c r="B20" s="11"/>
    </row>
    <row r="21" spans="1:3" s="12" customFormat="1" x14ac:dyDescent="0.3">
      <c r="A21" s="10"/>
      <c r="B21" s="11"/>
    </row>
    <row r="22" spans="1:3" ht="25.8" x14ac:dyDescent="0.3">
      <c r="A22" s="13" t="s">
        <v>12</v>
      </c>
      <c r="B22" s="13"/>
      <c r="C22"/>
    </row>
    <row r="23" spans="1:3" ht="25.8" x14ac:dyDescent="0.3">
      <c r="A23" s="14"/>
      <c r="B23" s="15" t="s">
        <v>13</v>
      </c>
      <c r="C23"/>
    </row>
    <row r="24" spans="1:3" ht="14.25" customHeight="1" x14ac:dyDescent="0.3">
      <c r="A24" s="16" t="s">
        <v>14</v>
      </c>
      <c r="B24" s="15"/>
      <c r="C24"/>
    </row>
    <row r="25" spans="1:3" x14ac:dyDescent="0.3">
      <c r="A25" s="17" t="s">
        <v>15</v>
      </c>
      <c r="B25" s="18"/>
      <c r="C25"/>
    </row>
    <row r="26" spans="1:3" x14ac:dyDescent="0.3">
      <c r="A26" s="19" t="s">
        <v>16</v>
      </c>
      <c r="B26" s="20">
        <v>0</v>
      </c>
      <c r="C26"/>
    </row>
    <row r="27" spans="1:3" x14ac:dyDescent="0.3">
      <c r="A27" s="19" t="s">
        <v>17</v>
      </c>
      <c r="B27" s="20"/>
      <c r="C27"/>
    </row>
    <row r="28" spans="1:3" x14ac:dyDescent="0.3">
      <c r="A28" s="21" t="s">
        <v>18</v>
      </c>
      <c r="B28" s="22"/>
      <c r="C28"/>
    </row>
    <row r="29" spans="1:3" x14ac:dyDescent="0.3">
      <c r="A29" s="21" t="s">
        <v>19</v>
      </c>
      <c r="B29" s="23">
        <v>62623.37</v>
      </c>
      <c r="C29"/>
    </row>
    <row r="30" spans="1:3" x14ac:dyDescent="0.3">
      <c r="A30" s="21" t="s">
        <v>20</v>
      </c>
      <c r="B30" s="23">
        <v>924421.4</v>
      </c>
      <c r="C30"/>
    </row>
    <row r="31" spans="1:3" x14ac:dyDescent="0.3">
      <c r="A31" s="19" t="s">
        <v>21</v>
      </c>
      <c r="B31" s="20"/>
      <c r="C31"/>
    </row>
    <row r="32" spans="1:3" x14ac:dyDescent="0.3">
      <c r="A32" s="21" t="s">
        <v>22</v>
      </c>
      <c r="B32" s="20"/>
      <c r="C32"/>
    </row>
    <row r="33" spans="1:3" x14ac:dyDescent="0.3">
      <c r="A33" s="21" t="s">
        <v>18</v>
      </c>
      <c r="B33" s="23">
        <v>8033062.4400000004</v>
      </c>
      <c r="C33"/>
    </row>
    <row r="34" spans="1:3" x14ac:dyDescent="0.3">
      <c r="A34" s="21" t="s">
        <v>23</v>
      </c>
      <c r="B34" s="24">
        <v>1500000</v>
      </c>
      <c r="C34"/>
    </row>
    <row r="35" spans="1:3" x14ac:dyDescent="0.3">
      <c r="A35" s="25" t="s">
        <v>24</v>
      </c>
      <c r="B35" s="26">
        <f>SUM(B26:B34)</f>
        <v>10520107.210000001</v>
      </c>
      <c r="C35"/>
    </row>
    <row r="36" spans="1:3" x14ac:dyDescent="0.3">
      <c r="A36" s="27"/>
      <c r="B36" s="20"/>
      <c r="C36"/>
    </row>
    <row r="37" spans="1:3" x14ac:dyDescent="0.3">
      <c r="A37" s="17" t="s">
        <v>25</v>
      </c>
      <c r="B37" s="17"/>
      <c r="C37"/>
    </row>
    <row r="38" spans="1:3" x14ac:dyDescent="0.3">
      <c r="A38" s="28" t="s">
        <v>26</v>
      </c>
      <c r="B38" s="29"/>
      <c r="C38"/>
    </row>
    <row r="39" spans="1:3" x14ac:dyDescent="0.3">
      <c r="A39" s="28" t="s">
        <v>27</v>
      </c>
      <c r="B39" s="29"/>
      <c r="C39"/>
    </row>
    <row r="40" spans="1:3" x14ac:dyDescent="0.3">
      <c r="A40" s="30" t="s">
        <v>28</v>
      </c>
      <c r="B40" s="29"/>
      <c r="C40"/>
    </row>
    <row r="41" spans="1:3" x14ac:dyDescent="0.3">
      <c r="A41" s="21" t="s">
        <v>18</v>
      </c>
      <c r="B41" s="31">
        <v>63102.48</v>
      </c>
      <c r="C41"/>
    </row>
    <row r="42" spans="1:3" x14ac:dyDescent="0.3">
      <c r="A42" s="21" t="s">
        <v>19</v>
      </c>
      <c r="B42" s="31">
        <v>0</v>
      </c>
      <c r="C42"/>
    </row>
    <row r="43" spans="1:3" x14ac:dyDescent="0.3">
      <c r="A43" s="21" t="s">
        <v>20</v>
      </c>
      <c r="B43" s="31">
        <v>0</v>
      </c>
      <c r="C43"/>
    </row>
    <row r="44" spans="1:3" x14ac:dyDescent="0.3">
      <c r="A44" s="21" t="s">
        <v>23</v>
      </c>
      <c r="B44" s="29">
        <v>0</v>
      </c>
      <c r="C44"/>
    </row>
    <row r="45" spans="1:3" x14ac:dyDescent="0.3">
      <c r="A45" s="30" t="s">
        <v>29</v>
      </c>
      <c r="B45" s="32"/>
      <c r="C45"/>
    </row>
    <row r="46" spans="1:3" x14ac:dyDescent="0.3">
      <c r="A46" s="21" t="s">
        <v>30</v>
      </c>
      <c r="B46" s="24">
        <v>2225.21</v>
      </c>
      <c r="C46"/>
    </row>
    <row r="47" spans="1:3" x14ac:dyDescent="0.3">
      <c r="A47" s="30" t="s">
        <v>31</v>
      </c>
      <c r="B47" s="29">
        <v>0</v>
      </c>
      <c r="C47"/>
    </row>
    <row r="48" spans="1:3" x14ac:dyDescent="0.3">
      <c r="A48" s="6" t="s">
        <v>32</v>
      </c>
      <c r="B48" s="29">
        <v>0</v>
      </c>
      <c r="C48"/>
    </row>
    <row r="49" spans="1:3" x14ac:dyDescent="0.3">
      <c r="A49" s="6" t="s">
        <v>33</v>
      </c>
      <c r="B49" s="29">
        <v>0</v>
      </c>
      <c r="C49"/>
    </row>
    <row r="50" spans="1:3" x14ac:dyDescent="0.3">
      <c r="A50" s="33" t="s">
        <v>34</v>
      </c>
      <c r="B50" s="34">
        <f>SUM(B38:B49)</f>
        <v>65327.69</v>
      </c>
      <c r="C50"/>
    </row>
    <row r="51" spans="1:3" x14ac:dyDescent="0.3">
      <c r="A51" s="35"/>
      <c r="B51" s="24"/>
      <c r="C51"/>
    </row>
    <row r="52" spans="1:3" x14ac:dyDescent="0.3">
      <c r="A52" s="36" t="s">
        <v>35</v>
      </c>
      <c r="B52" s="37"/>
      <c r="C52"/>
    </row>
    <row r="53" spans="1:3" x14ac:dyDescent="0.3">
      <c r="A53" s="28" t="s">
        <v>36</v>
      </c>
      <c r="B53" s="29">
        <f>SUM(B55:B58)</f>
        <v>5996551.5</v>
      </c>
      <c r="C53"/>
    </row>
    <row r="54" spans="1:3" x14ac:dyDescent="0.3">
      <c r="A54" s="21" t="s">
        <v>22</v>
      </c>
      <c r="B54" s="29"/>
      <c r="C54"/>
    </row>
    <row r="55" spans="1:3" x14ac:dyDescent="0.3">
      <c r="A55" s="21" t="s">
        <v>37</v>
      </c>
      <c r="B55" s="31">
        <v>3477516.71</v>
      </c>
      <c r="C55"/>
    </row>
    <row r="56" spans="1:3" x14ac:dyDescent="0.3">
      <c r="A56" s="21" t="s">
        <v>19</v>
      </c>
      <c r="B56" s="31">
        <v>4560.8900000000003</v>
      </c>
      <c r="C56"/>
    </row>
    <row r="57" spans="1:3" x14ac:dyDescent="0.3">
      <c r="A57" s="21" t="s">
        <v>20</v>
      </c>
      <c r="B57" s="29">
        <v>2514473.9</v>
      </c>
      <c r="C57"/>
    </row>
    <row r="58" spans="1:3" x14ac:dyDescent="0.3">
      <c r="A58" s="21" t="s">
        <v>38</v>
      </c>
      <c r="B58" s="29"/>
      <c r="C58"/>
    </row>
    <row r="59" spans="1:3" x14ac:dyDescent="0.3">
      <c r="A59" s="28" t="s">
        <v>39</v>
      </c>
      <c r="B59" s="29"/>
      <c r="C59"/>
    </row>
    <row r="60" spans="1:3" x14ac:dyDescent="0.3">
      <c r="A60" s="33" t="s">
        <v>40</v>
      </c>
      <c r="B60" s="38">
        <f>B53+B59</f>
        <v>5996551.5</v>
      </c>
      <c r="C60"/>
    </row>
    <row r="61" spans="1:3" s="41" customFormat="1" x14ac:dyDescent="0.3">
      <c r="A61" s="39"/>
      <c r="B61" s="40"/>
    </row>
    <row r="62" spans="1:3" x14ac:dyDescent="0.3">
      <c r="A62" s="42" t="s">
        <v>41</v>
      </c>
      <c r="B62" s="43"/>
      <c r="C62"/>
    </row>
    <row r="63" spans="1:3" x14ac:dyDescent="0.3">
      <c r="A63" s="44" t="s">
        <v>42</v>
      </c>
      <c r="B63" s="24"/>
      <c r="C63"/>
    </row>
    <row r="64" spans="1:3" x14ac:dyDescent="0.3">
      <c r="A64" s="21" t="s">
        <v>22</v>
      </c>
      <c r="B64" s="24">
        <v>560085.56000000006</v>
      </c>
      <c r="C64"/>
    </row>
    <row r="65" spans="1:3" x14ac:dyDescent="0.3">
      <c r="A65" s="21" t="s">
        <v>43</v>
      </c>
      <c r="B65" s="24">
        <v>1509705.47</v>
      </c>
      <c r="C65"/>
    </row>
    <row r="66" spans="1:3" x14ac:dyDescent="0.3">
      <c r="A66" s="21" t="s">
        <v>18</v>
      </c>
      <c r="B66" s="31"/>
      <c r="C66"/>
    </row>
    <row r="67" spans="1:3" x14ac:dyDescent="0.3">
      <c r="A67" s="21" t="s">
        <v>44</v>
      </c>
      <c r="B67" s="31">
        <v>757.5</v>
      </c>
      <c r="C67"/>
    </row>
    <row r="68" spans="1:3" x14ac:dyDescent="0.3">
      <c r="A68" s="21" t="s">
        <v>45</v>
      </c>
      <c r="B68" s="24">
        <v>1914886.79</v>
      </c>
      <c r="C68"/>
    </row>
    <row r="69" spans="1:3" x14ac:dyDescent="0.3">
      <c r="A69" s="21" t="s">
        <v>23</v>
      </c>
      <c r="B69" s="24"/>
      <c r="C69"/>
    </row>
    <row r="70" spans="1:3" x14ac:dyDescent="0.3">
      <c r="A70" s="39" t="s">
        <v>46</v>
      </c>
      <c r="B70" s="24">
        <f>SUM(B64:B69)</f>
        <v>3985435.3200000003</v>
      </c>
      <c r="C70"/>
    </row>
    <row r="71" spans="1:3" x14ac:dyDescent="0.3">
      <c r="A71" s="30" t="s">
        <v>47</v>
      </c>
      <c r="B71" s="24"/>
      <c r="C71"/>
    </row>
    <row r="72" spans="1:3" x14ac:dyDescent="0.3">
      <c r="A72" s="39" t="s">
        <v>48</v>
      </c>
      <c r="B72" s="24">
        <f>B71</f>
        <v>0</v>
      </c>
      <c r="C72"/>
    </row>
    <row r="73" spans="1:3" x14ac:dyDescent="0.3">
      <c r="A73" s="36" t="s">
        <v>49</v>
      </c>
      <c r="B73" s="45">
        <f>B70+B72</f>
        <v>3985435.3200000003</v>
      </c>
      <c r="C73"/>
    </row>
    <row r="74" spans="1:3" s="41" customFormat="1" x14ac:dyDescent="0.3">
      <c r="A74" s="39"/>
      <c r="B74" s="40"/>
    </row>
    <row r="75" spans="1:3" x14ac:dyDescent="0.3">
      <c r="A75" s="36" t="s">
        <v>50</v>
      </c>
      <c r="B75" s="46"/>
      <c r="C75"/>
    </row>
    <row r="76" spans="1:3" x14ac:dyDescent="0.3">
      <c r="A76" s="36" t="s">
        <v>51</v>
      </c>
      <c r="B76" s="36"/>
      <c r="C76"/>
    </row>
    <row r="77" spans="1:3" x14ac:dyDescent="0.3">
      <c r="A77" s="47" t="s">
        <v>52</v>
      </c>
      <c r="B77" s="29">
        <f>526976.77+66833.09-93982.64</f>
        <v>499827.22</v>
      </c>
      <c r="C77"/>
    </row>
    <row r="78" spans="1:3" x14ac:dyDescent="0.3">
      <c r="A78" s="48" t="s">
        <v>53</v>
      </c>
      <c r="B78" s="29">
        <v>2193236.81</v>
      </c>
      <c r="C78"/>
    </row>
    <row r="79" spans="1:3" x14ac:dyDescent="0.3">
      <c r="A79" s="48" t="s">
        <v>54</v>
      </c>
      <c r="B79" s="29">
        <f>3740+265253.33</f>
        <v>268993.33</v>
      </c>
      <c r="C79"/>
    </row>
    <row r="80" spans="1:3" x14ac:dyDescent="0.3">
      <c r="A80" s="47" t="s">
        <v>55</v>
      </c>
      <c r="B80" s="29"/>
      <c r="C80"/>
    </row>
    <row r="81" spans="1:3" x14ac:dyDescent="0.3">
      <c r="A81" s="47" t="s">
        <v>56</v>
      </c>
      <c r="B81" s="29">
        <f>65+588.33+116830.72</f>
        <v>117484.05</v>
      </c>
      <c r="C81"/>
    </row>
    <row r="82" spans="1:3" x14ac:dyDescent="0.3">
      <c r="A82" s="47" t="s">
        <v>57</v>
      </c>
      <c r="B82" s="29">
        <f>336663.31</f>
        <v>336663.31</v>
      </c>
      <c r="C82"/>
    </row>
    <row r="83" spans="1:3" ht="28.8" x14ac:dyDescent="0.3">
      <c r="A83" s="47" t="s">
        <v>58</v>
      </c>
      <c r="B83" s="29">
        <v>112855.02</v>
      </c>
      <c r="C83" s="49"/>
    </row>
    <row r="84" spans="1:3" x14ac:dyDescent="0.3">
      <c r="A84" s="44" t="s">
        <v>59</v>
      </c>
      <c r="B84" s="29"/>
      <c r="C84"/>
    </row>
    <row r="85" spans="1:3" hidden="1" x14ac:dyDescent="0.3">
      <c r="A85" s="50" t="s">
        <v>60</v>
      </c>
      <c r="B85" s="29"/>
      <c r="C85"/>
    </row>
    <row r="86" spans="1:3" hidden="1" x14ac:dyDescent="0.3">
      <c r="A86" s="50" t="s">
        <v>61</v>
      </c>
      <c r="B86" s="29"/>
      <c r="C86"/>
    </row>
    <row r="87" spans="1:3" hidden="1" x14ac:dyDescent="0.3">
      <c r="A87" s="50" t="s">
        <v>62</v>
      </c>
      <c r="B87" s="29"/>
      <c r="C87"/>
    </row>
    <row r="88" spans="1:3" hidden="1" x14ac:dyDescent="0.3">
      <c r="A88" s="50" t="s">
        <v>63</v>
      </c>
      <c r="B88" s="29"/>
      <c r="C88"/>
    </row>
    <row r="89" spans="1:3" x14ac:dyDescent="0.3">
      <c r="A89" s="39" t="s">
        <v>64</v>
      </c>
      <c r="B89" s="51">
        <f>SUM(B77:B88)</f>
        <v>3529059.74</v>
      </c>
      <c r="C89"/>
    </row>
    <row r="90" spans="1:3" x14ac:dyDescent="0.3">
      <c r="A90" s="39"/>
      <c r="B90" s="52"/>
      <c r="C90"/>
    </row>
    <row r="91" spans="1:3" x14ac:dyDescent="0.3">
      <c r="A91" s="36" t="s">
        <v>65</v>
      </c>
      <c r="B91" s="36"/>
      <c r="C91"/>
    </row>
    <row r="92" spans="1:3" x14ac:dyDescent="0.3">
      <c r="A92" s="47" t="s">
        <v>66</v>
      </c>
      <c r="B92" s="29">
        <v>0</v>
      </c>
      <c r="C92"/>
    </row>
    <row r="93" spans="1:3" x14ac:dyDescent="0.3">
      <c r="A93" s="47" t="s">
        <v>67</v>
      </c>
      <c r="B93" s="29">
        <v>0</v>
      </c>
      <c r="C93"/>
    </row>
    <row r="94" spans="1:3" x14ac:dyDescent="0.3">
      <c r="A94" s="44" t="s">
        <v>68</v>
      </c>
      <c r="B94" s="52">
        <v>0</v>
      </c>
      <c r="C94"/>
    </row>
    <row r="95" spans="1:3" x14ac:dyDescent="0.3">
      <c r="A95" s="44" t="s">
        <v>69</v>
      </c>
      <c r="B95" s="52">
        <v>0</v>
      </c>
      <c r="C95"/>
    </row>
    <row r="96" spans="1:3" x14ac:dyDescent="0.3">
      <c r="A96" s="39" t="s">
        <v>70</v>
      </c>
      <c r="B96" s="34">
        <f>B92+B93+B94+B95</f>
        <v>0</v>
      </c>
      <c r="C96"/>
    </row>
    <row r="97" spans="1:3" ht="14.25" customHeight="1" x14ac:dyDescent="0.3">
      <c r="A97" s="39" t="s">
        <v>71</v>
      </c>
      <c r="B97" s="34">
        <f>B89+B96</f>
        <v>3529059.74</v>
      </c>
      <c r="C97"/>
    </row>
    <row r="98" spans="1:3" x14ac:dyDescent="0.3">
      <c r="A98" s="39"/>
      <c r="B98" s="24"/>
      <c r="C98"/>
    </row>
    <row r="99" spans="1:3" x14ac:dyDescent="0.3">
      <c r="A99" s="42" t="s">
        <v>72</v>
      </c>
      <c r="B99" s="43"/>
      <c r="C99"/>
    </row>
    <row r="100" spans="1:3" x14ac:dyDescent="0.3">
      <c r="A100" s="47" t="s">
        <v>73</v>
      </c>
      <c r="B100" s="24">
        <v>0</v>
      </c>
      <c r="C100"/>
    </row>
    <row r="101" spans="1:3" x14ac:dyDescent="0.3">
      <c r="A101" s="47" t="s">
        <v>74</v>
      </c>
      <c r="B101" s="53">
        <v>0</v>
      </c>
      <c r="C101"/>
    </row>
    <row r="102" spans="1:3" x14ac:dyDescent="0.3">
      <c r="A102" s="54" t="s">
        <v>75</v>
      </c>
      <c r="B102" s="55">
        <f>B100+B101</f>
        <v>0</v>
      </c>
      <c r="C102"/>
    </row>
    <row r="103" spans="1:3" s="41" customFormat="1" x14ac:dyDescent="0.3">
      <c r="A103" s="56"/>
      <c r="B103" s="56"/>
    </row>
    <row r="104" spans="1:3" x14ac:dyDescent="0.3">
      <c r="A104" s="17" t="s">
        <v>76</v>
      </c>
      <c r="B104" s="57"/>
      <c r="C104"/>
    </row>
    <row r="105" spans="1:3" x14ac:dyDescent="0.3">
      <c r="A105" s="58" t="s">
        <v>77</v>
      </c>
      <c r="B105" s="23">
        <v>0</v>
      </c>
      <c r="C105"/>
    </row>
    <row r="106" spans="1:3" x14ac:dyDescent="0.3">
      <c r="A106" s="58" t="s">
        <v>78</v>
      </c>
      <c r="B106" s="23"/>
      <c r="C106"/>
    </row>
    <row r="107" spans="1:3" x14ac:dyDescent="0.3">
      <c r="A107" s="21" t="s">
        <v>18</v>
      </c>
      <c r="B107" s="23"/>
      <c r="C107"/>
    </row>
    <row r="108" spans="1:3" x14ac:dyDescent="0.3">
      <c r="A108" s="21" t="s">
        <v>19</v>
      </c>
      <c r="B108" s="23">
        <v>0</v>
      </c>
      <c r="C108"/>
    </row>
    <row r="109" spans="1:3" x14ac:dyDescent="0.3">
      <c r="A109" s="21" t="s">
        <v>20</v>
      </c>
      <c r="B109" s="23">
        <v>0</v>
      </c>
      <c r="C109"/>
    </row>
    <row r="110" spans="1:3" x14ac:dyDescent="0.3">
      <c r="A110" s="21" t="s">
        <v>38</v>
      </c>
      <c r="B110" s="24">
        <v>0</v>
      </c>
      <c r="C110"/>
    </row>
    <row r="111" spans="1:3" x14ac:dyDescent="0.3">
      <c r="A111" s="58" t="s">
        <v>79</v>
      </c>
      <c r="B111" s="23"/>
      <c r="C111"/>
    </row>
    <row r="112" spans="1:3" x14ac:dyDescent="0.3">
      <c r="A112" s="21" t="s">
        <v>22</v>
      </c>
      <c r="B112" s="24">
        <v>560085.56000000006</v>
      </c>
      <c r="C112"/>
    </row>
    <row r="113" spans="1:3" x14ac:dyDescent="0.3">
      <c r="A113" s="21" t="s">
        <v>43</v>
      </c>
      <c r="B113" s="24">
        <v>1511930.68</v>
      </c>
      <c r="C113"/>
    </row>
    <row r="114" spans="1:3" x14ac:dyDescent="0.3">
      <c r="A114" s="21" t="s">
        <v>80</v>
      </c>
      <c r="B114" s="23">
        <v>4600704.6500000004</v>
      </c>
      <c r="C114"/>
    </row>
    <row r="115" spans="1:3" x14ac:dyDescent="0.3">
      <c r="A115" s="21" t="s">
        <v>81</v>
      </c>
      <c r="B115" s="23">
        <v>58819.98</v>
      </c>
      <c r="C115"/>
    </row>
    <row r="116" spans="1:3" x14ac:dyDescent="0.3">
      <c r="A116" s="21" t="s">
        <v>82</v>
      </c>
      <c r="B116" s="23">
        <v>324834.28999999998</v>
      </c>
      <c r="C116"/>
    </row>
    <row r="117" spans="1:3" x14ac:dyDescent="0.3">
      <c r="A117" s="21" t="s">
        <v>83</v>
      </c>
      <c r="B117" s="24">
        <v>0</v>
      </c>
      <c r="C117"/>
    </row>
    <row r="118" spans="1:3" x14ac:dyDescent="0.3">
      <c r="A118" s="54" t="s">
        <v>84</v>
      </c>
      <c r="B118" s="59">
        <f>(B35+B50)-(B97+B102)</f>
        <v>7056375.1600000001</v>
      </c>
      <c r="C118" s="49">
        <f>B118-B117-B116-B115-B114-B113-B112</f>
        <v>0</v>
      </c>
    </row>
    <row r="119" spans="1:3" x14ac:dyDescent="0.3">
      <c r="A119" s="60" t="s">
        <v>85</v>
      </c>
      <c r="B119" s="61"/>
    </row>
    <row r="120" spans="1:3" x14ac:dyDescent="0.3">
      <c r="A120" s="62" t="s">
        <v>86</v>
      </c>
      <c r="B120" s="63"/>
    </row>
    <row r="121" spans="1:3" s="2" customFormat="1" x14ac:dyDescent="0.3">
      <c r="A121" s="64" t="s">
        <v>87</v>
      </c>
      <c r="B121" s="59">
        <v>0</v>
      </c>
    </row>
    <row r="122" spans="1:3" s="2" customFormat="1" x14ac:dyDescent="0.3">
      <c r="A122" s="64" t="s">
        <v>88</v>
      </c>
      <c r="B122" s="59">
        <v>0</v>
      </c>
    </row>
    <row r="123" spans="1:3" s="2" customFormat="1" x14ac:dyDescent="0.3">
      <c r="A123" s="64" t="s">
        <v>89</v>
      </c>
      <c r="B123" s="59">
        <v>33942.400000000001</v>
      </c>
    </row>
    <row r="124" spans="1:3" s="2" customFormat="1" x14ac:dyDescent="0.3">
      <c r="A124" s="62" t="s">
        <v>90</v>
      </c>
      <c r="B124" s="65">
        <f>B121+B122+B123</f>
        <v>33942.400000000001</v>
      </c>
    </row>
    <row r="125" spans="1:3" s="2" customFormat="1" x14ac:dyDescent="0.3">
      <c r="A125" s="66" t="s">
        <v>91</v>
      </c>
      <c r="B125" s="66"/>
    </row>
    <row r="126" spans="1:3" s="2" customFormat="1" x14ac:dyDescent="0.3">
      <c r="A126" s="66"/>
      <c r="B126" s="66"/>
    </row>
    <row r="127" spans="1:3" s="2" customFormat="1" x14ac:dyDescent="0.3">
      <c r="A127" s="66"/>
      <c r="B127" s="66"/>
    </row>
    <row r="134" spans="1:2" s="2" customFormat="1" x14ac:dyDescent="0.3">
      <c r="A134" t="s">
        <v>92</v>
      </c>
      <c r="B134"/>
    </row>
    <row r="140" spans="1:2" x14ac:dyDescent="0.3">
      <c r="A140" t="s">
        <v>93</v>
      </c>
    </row>
  </sheetData>
  <mergeCells count="11">
    <mergeCell ref="A17:B17"/>
    <mergeCell ref="A22:B22"/>
    <mergeCell ref="B23:B24"/>
    <mergeCell ref="A103:B103"/>
    <mergeCell ref="A125:B127"/>
    <mergeCell ref="A1:B1"/>
    <mergeCell ref="A2:B7"/>
    <mergeCell ref="A8:B9"/>
    <mergeCell ref="A10:B10"/>
    <mergeCell ref="A12:B12"/>
    <mergeCell ref="A14:B14"/>
  </mergeCells>
  <pageMargins left="0.25" right="0.25" top="0.75" bottom="0.75" header="0.3" footer="0.3"/>
  <pageSetup paperSize="9" scale="6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R Castro</dc:creator>
  <cp:lastModifiedBy>Marcio R Castro</cp:lastModifiedBy>
  <dcterms:created xsi:type="dcterms:W3CDTF">2023-01-16T14:48:59Z</dcterms:created>
  <dcterms:modified xsi:type="dcterms:W3CDTF">2023-01-16T14:49:13Z</dcterms:modified>
</cp:coreProperties>
</file>